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Quote comparison" state="visible" r:id="rId4"/>
    <sheet sheetId="2" name="How it works" state="visible" r:id="rId5"/>
  </sheets>
  <definedNames>
    <definedName name="_xlnm.Print_Area" localSheetId="0">'Quote comparison'!$A1:$E38</definedName>
  </definedNames>
  <calcPr calcId="171027" fullCalcOnLoad="1"/>
</workbook>
</file>

<file path=xl/sharedStrings.xml><?xml version="1.0" encoding="utf-8"?>
<sst xmlns="http://schemas.openxmlformats.org/spreadsheetml/2006/main" count="144" uniqueCount="96">
  <si>
    <t>Grant Writer Quote Comparison Worksheet</t>
  </si>
  <si>
    <t>Use Quote A, Quote B and Quote C for up to three written quotes. Enter the same scope and comparison period where possible. Leave an unknown amount blank. No provider name, email address or phone number is needed. All monetary inputs are U.S. dollars. The worksheet does not convert currencies or decide which writer to hire.</t>
  </si>
  <si>
    <t>Version: 1.0. Template prepared by GrantWriterMatch Editorial.</t>
  </si>
  <si>
    <t>Field</t>
  </si>
  <si>
    <t>Quote A</t>
  </si>
  <si>
    <t>Quote B</t>
  </si>
  <si>
    <t>Quote C</t>
  </si>
  <si>
    <t>What to enter</t>
  </si>
  <si>
    <t>Service and scope</t>
  </si>
  <si>
    <t>The work covered by this quote, such as opportunity research, one proposal, proposal editing or a monthly engagement.</t>
  </si>
  <si>
    <t>Fee basis</t>
  </si>
  <si>
    <t>Fixed project, Hourly, Monthly or Other. Other terms require a separate written calculation; the worksheet leaves their totals blank.</t>
  </si>
  <si>
    <t>Fixed fee or rate (USD)</t>
  </si>
  <si>
    <t>The complete fixed project service fee, hourly rate or monthly rate. Use a specific quoted amount, not a price range, an advertised starting price or a budget you hope the writer will accept.</t>
  </si>
  <si>
    <t>Requested hours or months</t>
  </si>
  <si>
    <t>Your estimated billable hours for an hourly quote, or the requested comparison period in months for a monthly quote. Use the unit stated in the quote. This field is not used for a fixed project.</t>
  </si>
  <si>
    <t>Minimum quantity status</t>
  </si>
  <si>
    <t>Choose Confirmed none, Known minimum or Not confirmed. A blank status is also unconfirmed.</t>
  </si>
  <si>
    <t>Minimum hours or months</t>
  </si>
  <si>
    <t>The minimum billable hours or minimum term, only when the quote states one. A monthly minimum term remains payable even when your requested comparison period is shorter.</t>
  </si>
  <si>
    <t>Minimum service fee status</t>
  </si>
  <si>
    <t>Choose Confirmed none, Known minimum or Not confirmed. This is a monetary floor on the service fee, separate from an hourly or monthly minimum quantity.</t>
  </si>
  <si>
    <t>Quoted minimum service fee (USD)</t>
  </si>
  <si>
    <t>The monetary service-fee floor stated in the quote, when there is one. Do not add this floor to the rate calculation: use the greater applicable service amount.</t>
  </si>
  <si>
    <t>Mandatory extra charges status</t>
  </si>
  <si>
    <t>Choose Confirmed none, Known amount or Not confirmed. Do not select Confirmed none merely because the quote omits a charge.</t>
  </si>
  <si>
    <t>Mandatory one-time extras (USD)</t>
  </si>
  <si>
    <t>Confirmed noncredited setup fees and other one-time additional charges. Include applicable taxes or expenses quoted separately. Exclude an advance that is credited toward the service fees already entered. Under Known amount, enter 0 when the provider confirms there is no one-time component.</t>
  </si>
  <si>
    <t>Extra charge per billed hour or month (USD)</t>
  </si>
  <si>
    <t>A confirmed recurring extra charge using the same billing quantity as the hourly or monthly service. Under Known amount, enter 0 when there is no recurring component. A fixed project requires this field to be 0. A different recurring period, tiered charge or extra-charge cap needs a separate calculation; leave the extra charges unconfirmed in this worksheet and explain the terms in notes.</t>
  </si>
  <si>
    <t>Credited advance already included in fees (USD)</t>
  </si>
  <si>
    <t>A quoted advance or deposit that will be credited against the entered service fees. This field records the payment schedule and is never added again to the total. Leave it blank if its credit treatment has not been confirmed and note the question below.</t>
  </si>
  <si>
    <t>Quoted total due before work (USD)</t>
  </si>
  <si>
    <t>The provider's stated total payable before work starts, including any applicable upfront extras. This amount is recorded separately; the worksheet does not infer it from the minimum term or add it to the total. Enter 0 only when the provider confirms nothing is due before work.</t>
  </si>
  <si>
    <t>Quantity and period notes</t>
  </si>
  <si>
    <t>The billing increment, comparison period, scope assumptions and any hourly estimate or term that still needs confirmation.</t>
  </si>
  <si>
    <t>Extra-charge and payment notes</t>
  </si>
  <si>
    <t>Which extras are covered, which remain unknown, deposit credit treatment, payment timing and any inconsistency requiring clarification.</t>
  </si>
  <si>
    <t>Deliverable status: Research</t>
  </si>
  <si>
    <t>For research, proposal writing, editing or review, budget support, submission and post-award work, choose Included, Excluded or Not confirmed. A blank means Not confirmed, never Excluded.</t>
  </si>
  <si>
    <t>Deliverable status: Proposal writing</t>
  </si>
  <si>
    <t>Deliverable status: Editing or review</t>
  </si>
  <si>
    <t>Deliverable status: Budget support</t>
  </si>
  <si>
    <t>Deliverable status: Submission</t>
  </si>
  <si>
    <t>Deliverable status: Post-award work</t>
  </si>
  <si>
    <t>Scope and terms notes</t>
  </si>
  <si>
    <t>Record the deliverables, revision limit, materials you must supply, assigned people, deadline availability, acceptance criteria and other material differences.</t>
  </si>
  <si>
    <t>Result</t>
  </si>
  <si>
    <t>What it means</t>
  </si>
  <si>
    <t>Service-fee subtotal</t>
  </si>
  <si>
    <t>Service fee for the entered scope or period, before mandatory extras.</t>
  </si>
  <si>
    <t>Known minimum commitment</t>
  </si>
  <si>
    <t>The least you are committed to pay under the stated minimums, including confirmed extras.</t>
  </si>
  <si>
    <t>Estimated total for the entered scope or period</t>
  </si>
  <si>
    <t>Estimate for the entered scope or period, including confirmed extras. Not a binding contract price.</t>
  </si>
  <si>
    <t>Quoted total due before work</t>
  </si>
  <si>
    <t>Copied from your input; never calculated or added to the total.</t>
  </si>
  <si>
    <t>Credited advance (already part of the fees)</t>
  </si>
  <si>
    <t>Already part of the service fees; never added again.</t>
  </si>
  <si>
    <t>Why a result is blank</t>
  </si>
  <si>
    <t/>
  </si>
  <si>
    <t>Items to confirm</t>
  </si>
  <si>
    <t>Read the scope and the open questions alongside the numbers. A lower total can cover less work, a different period or more responsibility for your organization. The worksheet does not award a score or select a winner. It is a planning template, not a binding quote, contract or professional financial or procurement recommendation.</t>
  </si>
  <si>
    <t>Calculation steps (used by the results above; do not edit)</t>
  </si>
  <si>
    <t>Fee basis code</t>
  </si>
  <si>
    <t>Minimum quantity status code</t>
  </si>
  <si>
    <t>Minimum fee status code</t>
  </si>
  <si>
    <t>Extra charges status code</t>
  </si>
  <si>
    <t>Entries needing correction</t>
  </si>
  <si>
    <t>Monetary service-fee floor</t>
  </si>
  <si>
    <t>Minimum quantity floor</t>
  </si>
  <si>
    <t>Known minimum service commitment</t>
  </si>
  <si>
    <t>Applicable hours or months</t>
  </si>
  <si>
    <t>Extra charges known</t>
  </si>
  <si>
    <t>Extras for the minimum commitment</t>
  </si>
  <si>
    <t>Extras for the estimate</t>
  </si>
  <si>
    <t>Check: fee or rate</t>
  </si>
  <si>
    <t>Check: requested hours or months</t>
  </si>
  <si>
    <t>Check: minimum hours or months</t>
  </si>
  <si>
    <t>Check: minimum service fee</t>
  </si>
  <si>
    <t>Check: one-time extras</t>
  </si>
  <si>
    <t>Check: recurring extras</t>
  </si>
  <si>
    <t>Check: Known amount with both extras 0</t>
  </si>
  <si>
    <t>Check: credited advance</t>
  </si>
  <si>
    <t>Check: total due before work</t>
  </si>
  <si>
    <t>Fields to complete for each quote</t>
  </si>
  <si>
    <t>Deliverable status</t>
  </si>
  <si>
    <t>How the calculations work</t>
  </si>
  <si>
    <t>The worksheet shows three different amounts: known minimum commitment, estimated total for the entered scope or period, and quoted total due before work. They answer different questions and should not be treated as interchangeable.</t>
  </si>
  <si>
    <t>For a fixed project, the service fee is the greater of the quoted fixed fee and any stated minimum service fee. For an hourly quote, estimated billable hours are the greater of your entered hours and a confirmed minimum number of hours. For a monthly quote, estimated billable months are the greater of your entered comparison period and a confirmed minimum term. Multiply the applicable quantity by the rate, then apply any stated monetary service-fee floor. Round the resulting service amount to U.S. cents.</t>
  </si>
  <si>
    <t>The known minimum service commitment for an hourly or monthly quote is the greater of the rate multiplied by the stated minimum quantity and any stated minimum service fee. When the provider confirms there is no quantity minimum, that quantity floor is zero. When there is no monetary floor either, the worksheet says No stated service minimum and leaves a zero minimum total blank unless a separately known mandatory charge establishes a positive commitment. Your actual bill still depends on the work or months purchased.</t>
  </si>
  <si>
    <t>For the minimum commitment, add confirmed one-time extras and the recurring extra rate multiplied by the confirmed minimum hours or months. For the scope or period estimate, add confirmed one-time extras and the recurring extra rate multiplied by the applicable estimated hours or months. This keeps a three-month minimum distinct from a longer comparison period. Round each extra-charge subtotal to cents. A fixed project adds only its one-time extras. Known amount requires both extra-charge fields to be complete, using an explicit 0 for a confirmed absent component. Confirmed none allows them to remain blank or 0.</t>
  </si>
  <si>
    <t>The resulting estimate is an estimate for the entered scope or period, not a binding or complete contract price. A credited advance is already part of the service fees and is not added again. The quoted total due before work is copied from your input rather than calculated. Confirm that it includes all applicable upfront charges.</t>
  </si>
  <si>
    <t>A missing rate, missing required quantity, unconfirmed applicable minimum or unsupported fee basis leaves the affected calculation blank and explains what to confirm. An unconfirmed extra-charge amount leaves the all-in totals blank even when the known service fee can be calculated; the service-fee subtotal is still shown separately. Unknown extras are never silently treated as zero. Changing a deliverable status does not change the fee automatically: revise the quote inputs only when the provider quotes the revised scope.</t>
  </si>
  <si>
    <t>Use only finite, nonnegative amounts within the worksheet's input limits. Quantity estimates must be greater than zero. Known minimums must be greater than zero. Known amount extras require a positive one-time amount or recurring rate, with an explicit 0 for any confirmed absent component; select Confirmed none when the writer explicitly confirms there are no extra charges. The workbook allows money up to $10,000,000 and quantities up to 100,000 with up to two decimal places. A fixed fee or rate must be greater than zero. These limits keep this particular planning tool usable; they are not market-price recommendations.</t>
  </si>
  <si>
    <t>Hypothetical examples are not included; enter only figures from your own written quotes.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</si>
</sst>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9" x14ac:knownFonts="1">
    <font>
      <color theme="1"/>
      <family val="2"/>
      <scheme val="minor"/>
      <sz val="11"/>
      <name val="Calibri"/>
    </font>
    <font>
      <b/>
      <color rgb="FF0F2742"/>
      <sz val="16"/>
    </font>
    <font>
      <b/>
      <color rgb="FFFFFFFF"/>
    </font>
    <font>
      <b/>
    </font>
    <font>
      <color rgb="FF3D4A5C"/>
      <sz val="9"/>
    </font>
    <font/>
    <font>
      <b/>
      <color rgb="FF0F2742"/>
    </font>
    <font>
      <color rgb="FF5B6678"/>
      <sz val="9"/>
    </font>
    <font>
      <b/>
      <color rgb="FF0F2742"/>
      <sz val="13"/>
    </font>
  </fonts>
  <fills count="4">
    <fill>
      <patternFill patternType="none"/>
    </fill>
    <fill>
      <patternFill patternType="gray125"/>
    </fill>
    <fill>
      <patternFill patternType="solid">
        <fgColor rgb="FF0F2742"/>
      </patternFill>
    </fill>
    <fill>
      <patternFill patternType="solid">
        <fgColor rgb="FFFFF8E6"/>
      </patternFill>
    </fill>
  </fills>
  <borders count="2">
    <border>
      <left/>
      <right/>
      <top/>
      <bottom/>
      <diagonal/>
    </border>
    <border>
      <left style="thin">
        <color rgb="FFB8C2D1"/>
      </left>
      <right style="thin">
        <color rgb="FFB8C2D1"/>
      </right>
      <top style="thin">
        <color rgb="FFB8C2D1"/>
      </top>
      <bottom style="thin">
        <color rgb="FFB8C2D1"/>
      </bottom>
      <diagonal/>
    </border>
  </borders>
  <cellStyleXfs count="1">
    <xf numFmtId="0" fontId="0" fillId="0" borderId="0"/>
  </cellStyleXfs>
  <cellXfs count="15">
    <xf numFmtId="0" fontId="0" fillId="0" borderId="0" xfId="0"/>
    <xf numFmtId="0" fontId="1" fillId="0" borderId="0" xfId="0" applyFont="1"/>
    <xf numFmtId="0" fontId="0" fillId="0" borderId="0" xfId="0" applyAlignment="1">
      <alignment vertical="top" wrapText="1"/>
    </xf>
    <xf numFmtId="0" fontId="2" fillId="2" borderId="0" xfId="0" applyFont="1" applyFill="1"/>
    <xf numFmtId="0" fontId="3" fillId="0" borderId="0" xfId="0" applyFont="1"/>
    <xf numFmtId="0" fontId="0" fillId="3" borderId="1" xfId="0" applyFill="1" applyBorder="1" applyAlignment="1" applyProtection="1">
      <alignment vertical="top" wrapText="1"/>
      <protection locked="0"/>
    </xf>
    <xf numFmtId="0" fontId="4" fillId="0" borderId="0" xfId="0" applyFont="1" applyAlignment="1">
      <alignment vertical="top" wrapText="1"/>
    </xf>
    <xf numFmtId="0" fontId="0" fillId="3" borderId="1" xfId="0" applyFill="1" applyBorder="1" applyAlignment="1" applyProtection="1">
      <alignment vertical="top"/>
      <protection locked="0"/>
    </xf>
    <xf numFmtId="164" fontId="0" fillId="3" borderId="1" xfId="0" applyNumberFormat="1" applyFill="1" applyBorder="1" applyAlignment="1" applyProtection="1">
      <alignment vertical="top"/>
      <protection locked="0"/>
    </xf>
    <xf numFmtId="164" fontId="3" fillId="0" borderId="0" xfId="0" applyNumberFormat="1" applyFont="1" applyAlignment="1">
      <alignment vertical="top"/>
    </xf>
    <xf numFmtId="0" fontId="5" fillId="0" borderId="0" xfId="0" applyFont="1" applyAlignment="1">
      <alignment vertical="top" wrapText="1"/>
    </xf>
    <xf numFmtId="0" fontId="6" fillId="0" borderId="0" xfId="0" applyFont="1"/>
    <xf numFmtId="0" fontId="7" fillId="0" borderId="0" xfId="0" applyFont="1"/>
    <xf numFmtId="0" fontId="8" fillId="0" borderId="0" xfId="0" applyFont="1"/>
    <xf numFmtId="0" fontId="3" fillId="0" borderId="0" xfId="0" applyFont="1" applyAlignment="1">
      <alignment vertical="top" wrapText="1"/>
    </xf>
  </cellXfs>
  <cellStyles count="1">
    <cellStyle name="Normal" xfId="0" builtinId="0"/>
  </cellStyles>
  <dxfs count="27">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
      <font>
        <b/>
        <color rgb="FF8A1C14"/>
      </font>
      <fill>
        <patternFill patternType="solid">
          <bgColor rgb="FFF9D5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2"/>
  <sheetViews>
    <sheetView workbookViewId="0">
      <pane xSplit="1" ySplit="5" topLeftCell="B6" activePane="bottomRight" state="frozen"/>
      <selection pane="bottomRight"/>
    </sheetView>
  </sheetViews>
  <sheetFormatPr defaultRowHeight="15" outlineLevelRow="0" outlineLevelCol="0" x14ac:dyDescent="55"/>
  <cols>
    <col min="1" max="1" width="46" customWidth="1"/>
    <col min="2" max="4" width="22" customWidth="1"/>
    <col min="5" max="5" width="70" customWidth="1"/>
  </cols>
  <sheetData>
    <row r="1" spans="1:5" x14ac:dyDescent="0.25">
      <c r="A1" s="1" t="s">
        <v>0</v>
      </c>
      <c r="B1" s="1"/>
      <c r="C1" s="1"/>
      <c r="D1" s="1"/>
      <c r="E1" s="1"/>
    </row>
    <row r="2" ht="48" customHeight="1" spans="1:5" x14ac:dyDescent="0.25">
      <c r="A2" s="2" t="s">
        <v>1</v>
      </c>
      <c r="B2" s="2"/>
      <c r="C2" s="2"/>
      <c r="D2" s="2"/>
      <c r="E2" s="2"/>
    </row>
    <row r="3" spans="1:5" x14ac:dyDescent="0.25">
      <c r="A3" t="s">
        <v>2</v>
      </c>
      <c r="B3"/>
      <c r="C3"/>
      <c r="D3"/>
      <c r="E3"/>
    </row>
    <row r="5" spans="1:5" x14ac:dyDescent="0.25">
      <c r="A5" s="3" t="s">
        <v>3</v>
      </c>
      <c r="B5" s="3" t="s">
        <v>4</v>
      </c>
      <c r="C5" s="3" t="s">
        <v>5</v>
      </c>
      <c r="D5" s="3" t="s">
        <v>6</v>
      </c>
      <c r="E5" s="3" t="s">
        <v>7</v>
      </c>
    </row>
    <row r="6" spans="1:5" x14ac:dyDescent="0.25">
      <c r="A6" s="4" t="s">
        <v>8</v>
      </c>
      <c r="B6" s="5"/>
      <c r="C6" s="5"/>
      <c r="D6" s="5"/>
      <c r="E6" s="6" t="s">
        <v>9</v>
      </c>
    </row>
    <row r="7" spans="1:5" x14ac:dyDescent="0.25">
      <c r="A7" s="4" t="s">
        <v>10</v>
      </c>
      <c r="B7" s="7"/>
      <c r="C7" s="7"/>
      <c r="D7" s="7"/>
      <c r="E7" s="6" t="s">
        <v>11</v>
      </c>
    </row>
    <row r="8" spans="1:5" x14ac:dyDescent="0.25">
      <c r="A8" s="4" t="s">
        <v>12</v>
      </c>
      <c r="B8" s="8"/>
      <c r="C8" s="8"/>
      <c r="D8" s="8"/>
      <c r="E8" s="6" t="s">
        <v>13</v>
      </c>
    </row>
    <row r="9" spans="1:5" x14ac:dyDescent="0.25">
      <c r="A9" s="4" t="s">
        <v>14</v>
      </c>
      <c r="B9" s="7"/>
      <c r="C9" s="7"/>
      <c r="D9" s="7"/>
      <c r="E9" s="6" t="s">
        <v>15</v>
      </c>
    </row>
    <row r="10" spans="1:5" x14ac:dyDescent="0.25">
      <c r="A10" s="4" t="s">
        <v>16</v>
      </c>
      <c r="B10" s="7"/>
      <c r="C10" s="7"/>
      <c r="D10" s="7"/>
      <c r="E10" s="6" t="s">
        <v>17</v>
      </c>
    </row>
    <row r="11" spans="1:5" x14ac:dyDescent="0.25">
      <c r="A11" s="4" t="s">
        <v>18</v>
      </c>
      <c r="B11" s="7"/>
      <c r="C11" s="7"/>
      <c r="D11" s="7"/>
      <c r="E11" s="6" t="s">
        <v>19</v>
      </c>
    </row>
    <row r="12" spans="1:5" x14ac:dyDescent="0.25">
      <c r="A12" s="4" t="s">
        <v>20</v>
      </c>
      <c r="B12" s="7"/>
      <c r="C12" s="7"/>
      <c r="D12" s="7"/>
      <c r="E12" s="6" t="s">
        <v>21</v>
      </c>
    </row>
    <row r="13" spans="1:5" x14ac:dyDescent="0.25">
      <c r="A13" s="4" t="s">
        <v>22</v>
      </c>
      <c r="B13" s="8"/>
      <c r="C13" s="8"/>
      <c r="D13" s="8"/>
      <c r="E13" s="6" t="s">
        <v>23</v>
      </c>
    </row>
    <row r="14" spans="1:5" x14ac:dyDescent="0.25">
      <c r="A14" s="4" t="s">
        <v>24</v>
      </c>
      <c r="B14" s="7"/>
      <c r="C14" s="7"/>
      <c r="D14" s="7"/>
      <c r="E14" s="6" t="s">
        <v>25</v>
      </c>
    </row>
    <row r="15" spans="1:5" x14ac:dyDescent="0.25">
      <c r="A15" s="4" t="s">
        <v>26</v>
      </c>
      <c r="B15" s="8"/>
      <c r="C15" s="8"/>
      <c r="D15" s="8"/>
      <c r="E15" s="6" t="s">
        <v>27</v>
      </c>
    </row>
    <row r="16" spans="1:5" x14ac:dyDescent="0.25">
      <c r="A16" s="4" t="s">
        <v>28</v>
      </c>
      <c r="B16" s="8"/>
      <c r="C16" s="8"/>
      <c r="D16" s="8"/>
      <c r="E16" s="6" t="s">
        <v>29</v>
      </c>
    </row>
    <row r="17" spans="1:5" x14ac:dyDescent="0.25">
      <c r="A17" s="4" t="s">
        <v>30</v>
      </c>
      <c r="B17" s="8"/>
      <c r="C17" s="8"/>
      <c r="D17" s="8"/>
      <c r="E17" s="6" t="s">
        <v>31</v>
      </c>
    </row>
    <row r="18" spans="1:5" x14ac:dyDescent="0.25">
      <c r="A18" s="4" t="s">
        <v>32</v>
      </c>
      <c r="B18" s="8"/>
      <c r="C18" s="8"/>
      <c r="D18" s="8"/>
      <c r="E18" s="6" t="s">
        <v>33</v>
      </c>
    </row>
    <row r="19" spans="1:5" x14ac:dyDescent="0.25">
      <c r="A19" s="4" t="s">
        <v>34</v>
      </c>
      <c r="B19" s="5"/>
      <c r="C19" s="5"/>
      <c r="D19" s="5"/>
      <c r="E19" s="6" t="s">
        <v>35</v>
      </c>
    </row>
    <row r="20" spans="1:5" x14ac:dyDescent="0.25">
      <c r="A20" s="4" t="s">
        <v>36</v>
      </c>
      <c r="B20" s="5"/>
      <c r="C20" s="5"/>
      <c r="D20" s="5"/>
      <c r="E20" s="6" t="s">
        <v>37</v>
      </c>
    </row>
    <row r="21" spans="1:5" x14ac:dyDescent="0.25">
      <c r="A21" s="4" t="s">
        <v>38</v>
      </c>
      <c r="B21" s="7"/>
      <c r="C21" s="7"/>
      <c r="D21" s="7"/>
      <c r="E21" s="6" t="s">
        <v>39</v>
      </c>
    </row>
    <row r="22" spans="1:5" x14ac:dyDescent="0.25">
      <c r="A22" s="4" t="s">
        <v>40</v>
      </c>
      <c r="B22" s="7"/>
      <c r="C22" s="7"/>
      <c r="D22" s="7"/>
      <c r="E22" s="6" t="s">
        <v>39</v>
      </c>
    </row>
    <row r="23" spans="1:5" x14ac:dyDescent="0.25">
      <c r="A23" s="4" t="s">
        <v>41</v>
      </c>
      <c r="B23" s="7"/>
      <c r="C23" s="7"/>
      <c r="D23" s="7"/>
      <c r="E23" s="6" t="s">
        <v>39</v>
      </c>
    </row>
    <row r="24" spans="1:5" x14ac:dyDescent="0.25">
      <c r="A24" s="4" t="s">
        <v>42</v>
      </c>
      <c r="B24" s="7"/>
      <c r="C24" s="7"/>
      <c r="D24" s="7"/>
      <c r="E24" s="6" t="s">
        <v>39</v>
      </c>
    </row>
    <row r="25" spans="1:5" x14ac:dyDescent="0.25">
      <c r="A25" s="4" t="s">
        <v>43</v>
      </c>
      <c r="B25" s="7"/>
      <c r="C25" s="7"/>
      <c r="D25" s="7"/>
      <c r="E25" s="6" t="s">
        <v>39</v>
      </c>
    </row>
    <row r="26" spans="1:5" x14ac:dyDescent="0.25">
      <c r="A26" s="4" t="s">
        <v>44</v>
      </c>
      <c r="B26" s="7"/>
      <c r="C26" s="7"/>
      <c r="D26" s="7"/>
      <c r="E26" s="6" t="s">
        <v>39</v>
      </c>
    </row>
    <row r="27" spans="1:5" x14ac:dyDescent="0.25">
      <c r="A27" s="4" t="s">
        <v>45</v>
      </c>
      <c r="B27" s="5"/>
      <c r="C27" s="5"/>
      <c r="D27" s="5"/>
      <c r="E27" s="6" t="s">
        <v>46</v>
      </c>
    </row>
    <row r="29" spans="1:5" x14ac:dyDescent="0.25">
      <c r="A29" s="3" t="s">
        <v>47</v>
      </c>
      <c r="B29" s="3" t="s">
        <v>4</v>
      </c>
      <c r="C29" s="3" t="s">
        <v>5</v>
      </c>
      <c r="D29" s="3" t="s">
        <v>6</v>
      </c>
      <c r="E29" s="3" t="s">
        <v>48</v>
      </c>
    </row>
    <row r="30" spans="1:5" x14ac:dyDescent="0.25">
      <c r="A30" s="4" t="s">
        <v>49</v>
      </c>
      <c r="B30" s="9">
        <f>IF(OR(B41="",B41="other",B45&gt;0,B8="",B43="unconfirmed"),"",IF(B41="fixed",ROUND(MAX(B8,B46),2),IF(OR(B42="unconfirmed",B9=""),"",ROUND(MAX(B8*B49,B46),2))))</f>
      </c>
      <c r="C30" s="9">
        <f>IF(OR(C41="",C41="other",C45&gt;0,C8="",C43="unconfirmed"),"",IF(C41="fixed",ROUND(MAX(C8,C46),2),IF(OR(C42="unconfirmed",C9=""),"",ROUND(MAX(C8*C49,C46),2))))</f>
      </c>
      <c r="D30" s="9">
        <f>IF(OR(D41="",D41="other",D45&gt;0,D8="",D43="unconfirmed"),"",IF(D41="fixed",ROUND(MAX(D8,D46),2),IF(OR(D42="unconfirmed",D9=""),"",ROUND(MAX(D8*D49,D46),2))))</f>
      </c>
      <c r="E30" s="6" t="s">
        <v>50</v>
      </c>
    </row>
    <row r="31" spans="1:5" x14ac:dyDescent="0.25">
      <c r="A31" s="4" t="s">
        <v>51</v>
      </c>
      <c r="B31" s="9">
        <f>IF(B48="","",IF(NOT(B50),"",IF(B48+B51&gt;0,ROUND(B48+B51,2),"No stated service minimum")))</f>
      </c>
      <c r="C31" s="9">
        <f>IF(C48="","",IF(NOT(C50),"",IF(C48+C51&gt;0,ROUND(C48+C51,2),"No stated service minimum")))</f>
      </c>
      <c r="D31" s="9">
        <f>IF(D48="","",IF(NOT(D50),"",IF(D48+D51&gt;0,ROUND(D48+D51,2),"No stated service minimum")))</f>
      </c>
      <c r="E31" s="6" t="s">
        <v>52</v>
      </c>
    </row>
    <row r="32" spans="1:5" x14ac:dyDescent="0.25">
      <c r="A32" s="4" t="s">
        <v>53</v>
      </c>
      <c r="B32" s="9">
        <f>IF(B30="","",IF(NOT(B50),"",ROUND(B30+B52,2)))</f>
      </c>
      <c r="C32" s="9">
        <f>IF(C30="","",IF(NOT(C50),"",ROUND(C30+C52,2)))</f>
      </c>
      <c r="D32" s="9">
        <f>IF(D30="","",IF(NOT(D50),"",ROUND(D30+D52,2)))</f>
      </c>
      <c r="E32" s="6" t="s">
        <v>54</v>
      </c>
    </row>
    <row r="33" spans="1:5" x14ac:dyDescent="0.25">
      <c r="A33" s="4" t="s">
        <v>55</v>
      </c>
      <c r="B33" s="9">
        <f>IF(OR(B18="",B62),"",B18)</f>
      </c>
      <c r="C33" s="9">
        <f>IF(OR(C18="",C62),"",C18)</f>
      </c>
      <c r="D33" s="9">
        <f>IF(OR(D18="",D62),"",D18)</f>
      </c>
      <c r="E33" s="6" t="s">
        <v>56</v>
      </c>
    </row>
    <row r="34" spans="1:5" x14ac:dyDescent="0.25">
      <c r="A34" s="4" t="s">
        <v>57</v>
      </c>
      <c r="B34" s="9">
        <f>IF(OR(B17="",B61),"",B17)</f>
      </c>
      <c r="C34" s="9">
        <f>IF(OR(C17="",C61),"",C17)</f>
      </c>
      <c r="D34" s="9">
        <f>IF(OR(D17="",D61),"",D17)</f>
      </c>
      <c r="E34" s="6" t="s">
        <v>58</v>
      </c>
    </row>
    <row r="35" ht="60" customHeight="1" spans="1:5" x14ac:dyDescent="0.25">
      <c r="A35" s="4" t="s">
        <v>59</v>
      </c>
      <c r="B35" s="10">
        <f>IF(B41="","Choose the fee basis stated in the quote.",IF(B41="other","Other terms require a separate written calculation; this worksheet leaves their totals blank.",IF(B45&gt;0,"Correct the highlighted entries first.",IF(B8="",IF(B41="fixed","Enter the quoted fixed fee.",IF(B41="hourly","Enter the quoted hourly rate.","Enter the quoted monthly rate.")),IF(B43="unconfirmed","Confirm whether a minimum service fee applies.",IF(AND(B41&lt;&gt;"fixed",B42="unconfirmed"),"Confirm whether a minimum number of "&amp;IF(B41="monthly","months","hours")&amp;" applies.",IF(AND(B41&lt;&gt;"fixed",B9=""),IF(B41="hourly","Enter your estimated billable hours.","Enter the requested comparison period in months."),IF(NOT(B50),"Mandatory extra charges are not confirmed; the service-fee subtotal is shown separately.",""))))))))</f>
      </c>
      <c r="C35" s="10">
        <f>IF(C41="","Choose the fee basis stated in the quote.",IF(C41="other","Other terms require a separate written calculation; this worksheet leaves their totals blank.",IF(C45&gt;0,"Correct the highlighted entries first.",IF(C8="",IF(C41="fixed","Enter the quoted fixed fee.",IF(C41="hourly","Enter the quoted hourly rate.","Enter the quoted monthly rate.")),IF(C43="unconfirmed","Confirm whether a minimum service fee applies.",IF(AND(C41&lt;&gt;"fixed",C42="unconfirmed"),"Confirm whether a minimum number of "&amp;IF(C41="monthly","months","hours")&amp;" applies.",IF(AND(C41&lt;&gt;"fixed",C9=""),IF(C41="hourly","Enter your estimated billable hours.","Enter the requested comparison period in months."),IF(NOT(C50),"Mandatory extra charges are not confirmed; the service-fee subtotal is shown separately.",""))))))))</f>
      </c>
      <c r="D35" s="10">
        <f>IF(D41="","Choose the fee basis stated in the quote.",IF(D41="other","Other terms require a separate written calculation; this worksheet leaves their totals blank.",IF(D45&gt;0,"Correct the highlighted entries first.",IF(D8="",IF(D41="fixed","Enter the quoted fixed fee.",IF(D41="hourly","Enter the quoted hourly rate.","Enter the quoted monthly rate.")),IF(D43="unconfirmed","Confirm whether a minimum service fee applies.",IF(AND(D41&lt;&gt;"fixed",D42="unconfirmed"),"Confirm whether a minimum number of "&amp;IF(D41="monthly","months","hours")&amp;" applies.",IF(AND(D41&lt;&gt;"fixed",D9=""),IF(D41="hourly","Enter your estimated billable hours.","Enter the requested comparison period in months."),IF(NOT(D50),"Mandatory extra charges are not confirmed; the service-fee subtotal is shown separately.",""))))))))</f>
      </c>
      <c r="E35" s="6" t="s">
        <v>60</v>
      </c>
    </row>
    <row r="36" ht="45" customHeight="1" spans="1:5" x14ac:dyDescent="0.25">
      <c r="A36" s="4" t="s">
        <v>61</v>
      </c>
      <c r="B36" s="10">
        <f>TRIM(IF(B44="unconfirmed","Mandatory extra charges. ","")&amp;IF(B18="","Total due before work starts. ","")&amp;IF(COUNTIF(B21:B26,"Included")+COUNTIF(B21:B26,"Excluded")&lt;6,"Deliverables not confirmed.",""))</f>
      </c>
      <c r="C36" s="10">
        <f>TRIM(IF(C44="unconfirmed","Mandatory extra charges. ","")&amp;IF(C18="","Total due before work starts. ","")&amp;IF(COUNTIF(C21:C26,"Included")+COUNTIF(C21:C26,"Excluded")&lt;6,"Deliverables not confirmed.",""))</f>
      </c>
      <c r="D36" s="10">
        <f>TRIM(IF(D44="unconfirmed","Mandatory extra charges. ","")&amp;IF(D18="","Total due before work starts. ","")&amp;IF(COUNTIF(D21:D26,"Included")+COUNTIF(D21:D26,"Excluded")&lt;6,"Deliverables not confirmed.",""))</f>
      </c>
      <c r="E36" s="6" t="s">
        <v>60</v>
      </c>
    </row>
    <row r="38" ht="45" customHeight="1" spans="1:5" x14ac:dyDescent="0.25">
      <c r="A38" s="2" t="s">
        <v>62</v>
      </c>
      <c r="B38" s="2"/>
      <c r="C38" s="2"/>
      <c r="D38" s="2"/>
      <c r="E38" s="2"/>
    </row>
    <row r="40" spans="1:1" x14ac:dyDescent="0.25">
      <c r="A40" s="11" t="s">
        <v>63</v>
      </c>
    </row>
    <row r="41" spans="1:4" x14ac:dyDescent="0.25">
      <c r="A41" s="12" t="s">
        <v>64</v>
      </c>
      <c r="B41" s="12">
        <f>IF(B7="Fixed project","fixed",IF(B7="Hourly","hourly",IF(B7="Monthly","monthly",IF(B7="Other","other",""))))</f>
      </c>
      <c r="C41" s="12">
        <f>IF(C7="Fixed project","fixed",IF(C7="Hourly","hourly",IF(C7="Monthly","monthly",IF(C7="Other","other",""))))</f>
      </c>
      <c r="D41" s="12">
        <f>IF(D7="Fixed project","fixed",IF(D7="Hourly","hourly",IF(D7="Monthly","monthly",IF(D7="Other","other",""))))</f>
      </c>
    </row>
    <row r="42" spans="1:4" x14ac:dyDescent="0.25">
      <c r="A42" s="12" t="s">
        <v>65</v>
      </c>
      <c r="B42" s="12">
        <f>IF(B10="Confirmed none","none",IF(B10="Known minimum","known","unconfirmed"))</f>
      </c>
      <c r="C42" s="12">
        <f>IF(C10="Confirmed none","none",IF(C10="Known minimum","known","unconfirmed"))</f>
      </c>
      <c r="D42" s="12">
        <f>IF(D10="Confirmed none","none",IF(D10="Known minimum","known","unconfirmed"))</f>
      </c>
    </row>
    <row r="43" spans="1:4" x14ac:dyDescent="0.25">
      <c r="A43" s="12" t="s">
        <v>66</v>
      </c>
      <c r="B43" s="12">
        <f>IF(B12="Confirmed none","none",IF(B12="Known minimum","known","unconfirmed"))</f>
      </c>
      <c r="C43" s="12">
        <f>IF(C12="Confirmed none","none",IF(C12="Known minimum","known","unconfirmed"))</f>
      </c>
      <c r="D43" s="12">
        <f>IF(D12="Confirmed none","none",IF(D12="Known minimum","known","unconfirmed"))</f>
      </c>
    </row>
    <row r="44" spans="1:4" x14ac:dyDescent="0.25">
      <c r="A44" s="12" t="s">
        <v>67</v>
      </c>
      <c r="B44" s="12">
        <f>IF(B14="Confirmed none","none",IF(B14="Known amount","known","unconfirmed"))</f>
      </c>
      <c r="C44" s="12">
        <f>IF(C14="Confirmed none","none",IF(C14="Known amount","known","unconfirmed"))</f>
      </c>
      <c r="D44" s="12">
        <f>IF(D14="Confirmed none","none",IF(D14="Known amount","known","unconfirmed"))</f>
      </c>
    </row>
    <row r="45" spans="1:4" x14ac:dyDescent="0.25">
      <c r="A45" s="12" t="s">
        <v>68</v>
      </c>
      <c r="B45" s="12">
        <f>IF(B54,1,0)+IF(B55,1,0)+IF(B56,1,0)+IF(B57,1,0)+IF(B58,1,0)+IF(B59,1,0)+IF(B60,1,0)+IF(B61,1,0)+IF(B62,1,0)</f>
      </c>
      <c r="C45" s="12">
        <f>IF(C54,1,0)+IF(C55,1,0)+IF(C56,1,0)+IF(C57,1,0)+IF(C58,1,0)+IF(C59,1,0)+IF(C60,1,0)+IF(C61,1,0)+IF(C62,1,0)</f>
      </c>
      <c r="D45" s="12">
        <f>IF(D54,1,0)+IF(D55,1,0)+IF(D56,1,0)+IF(D57,1,0)+IF(D58,1,0)+IF(D59,1,0)+IF(D60,1,0)+IF(D61,1,0)+IF(D62,1,0)</f>
      </c>
    </row>
    <row r="46" spans="1:4" x14ac:dyDescent="0.25">
      <c r="A46" s="12" t="s">
        <v>69</v>
      </c>
      <c r="B46" s="12">
        <f>IF(AND(B43="known",ISNUMBER(B13)),B13,0)</f>
      </c>
      <c r="C46" s="12">
        <f>IF(AND(C43="known",ISNUMBER(C13)),C13,0)</f>
      </c>
      <c r="D46" s="12">
        <f>IF(AND(D43="known",ISNUMBER(D13)),D13,0)</f>
      </c>
    </row>
    <row r="47" spans="1:4" x14ac:dyDescent="0.25">
      <c r="A47" s="12" t="s">
        <v>70</v>
      </c>
      <c r="B47" s="12">
        <f>IF(AND(B42="known",ISNUMBER(B11)),B11,0)</f>
      </c>
      <c r="C47" s="12">
        <f>IF(AND(C42="known",ISNUMBER(C11)),C11,0)</f>
      </c>
      <c r="D47" s="12">
        <f>IF(AND(D42="known",ISNUMBER(D11)),D11,0)</f>
      </c>
    </row>
    <row r="48" spans="1:4" x14ac:dyDescent="0.25">
      <c r="A48" s="12" t="s">
        <v>71</v>
      </c>
      <c r="B48" s="12">
        <f>IF(OR(B41="",B41="other",B45&gt;0,B8="",B43="unconfirmed"),"",IF(B41="fixed",ROUND(MAX(B8,B46),2),IF(B42="unconfirmed","",ROUND(MAX(B8*B47,B46),2))))</f>
      </c>
      <c r="C48" s="12">
        <f>IF(OR(C41="",C41="other",C45&gt;0,C8="",C43="unconfirmed"),"",IF(C41="fixed",ROUND(MAX(C8,C46),2),IF(C42="unconfirmed","",ROUND(MAX(C8*C47,C46),2))))</f>
      </c>
      <c r="D48" s="12">
        <f>IF(OR(D41="",D41="other",D45&gt;0,D8="",D43="unconfirmed"),"",IF(D41="fixed",ROUND(MAX(D8,D46),2),IF(D42="unconfirmed","",ROUND(MAX(D8*D47,D46),2))))</f>
      </c>
    </row>
    <row r="49" spans="1:4" x14ac:dyDescent="0.25">
      <c r="A49" s="12" t="s">
        <v>72</v>
      </c>
      <c r="B49" s="12">
        <f>IF(AND(OR(B41="hourly",B41="monthly"),B42&lt;&gt;"unconfirmed",ISNUMBER(B9)),MAX(B9,B47),"")</f>
      </c>
      <c r="C49" s="12">
        <f>IF(AND(OR(C41="hourly",C41="monthly"),C42&lt;&gt;"unconfirmed",ISNUMBER(C9)),MAX(C9,C47),"")</f>
      </c>
      <c r="D49" s="12">
        <f>IF(AND(OR(D41="hourly",D41="monthly"),D42&lt;&gt;"unconfirmed",ISNUMBER(D9)),MAX(D9,D47),"")</f>
      </c>
    </row>
    <row r="50" spans="1:4" x14ac:dyDescent="0.25">
      <c r="A50" s="12" t="s">
        <v>73</v>
      </c>
      <c r="B50" s="12">
        <f>OR(B44="none",AND(B44="known",B45=0))</f>
      </c>
      <c r="C50" s="12">
        <f>OR(C44="none",AND(C44="known",C45=0))</f>
      </c>
      <c r="D50" s="12">
        <f>OR(D44="none",AND(D44="known",D45=0))</f>
      </c>
    </row>
    <row r="51" spans="1:4" x14ac:dyDescent="0.25">
      <c r="A51" s="12" t="s">
        <v>74</v>
      </c>
      <c r="B51" s="12">
        <f>ROUND(IF(AND(B44="known",ISNUMBER(B15)),B15,0)+ROUND(IF(AND(B44="known",B41&lt;&gt;"fixed",ISNUMBER(B16)),B16,0)*IF(B41="fixed",0,B47),2),2)</f>
      </c>
      <c r="C51" s="12">
        <f>ROUND(IF(AND(C44="known",ISNUMBER(C15)),C15,0)+ROUND(IF(AND(C44="known",C41&lt;&gt;"fixed",ISNUMBER(C16)),C16,0)*IF(C41="fixed",0,C47),2),2)</f>
      </c>
      <c r="D51" s="12">
        <f>ROUND(IF(AND(D44="known",ISNUMBER(D15)),D15,0)+ROUND(IF(AND(D44="known",D41&lt;&gt;"fixed",ISNUMBER(D16)),D16,0)*IF(D41="fixed",0,D47),2),2)</f>
      </c>
    </row>
    <row r="52" spans="1:4" x14ac:dyDescent="0.25">
      <c r="A52" s="12" t="s">
        <v>75</v>
      </c>
      <c r="B52" s="12">
        <f>ROUND(IF(AND(B44="known",ISNUMBER(B15)),B15,0)+ROUND(IF(AND(B44="known",B41&lt;&gt;"fixed",ISNUMBER(B16)),B16,0)*IF(B41="fixed",0,IF(ISNUMBER(B49),B49,0)),2),2)</f>
      </c>
      <c r="C52" s="12">
        <f>ROUND(IF(AND(C44="known",ISNUMBER(C15)),C15,0)+ROUND(IF(AND(C44="known",C41&lt;&gt;"fixed",ISNUMBER(C16)),C16,0)*IF(C41="fixed",0,IF(ISNUMBER(C49),C49,0)),2),2)</f>
      </c>
      <c r="D52" s="12">
        <f>ROUND(IF(AND(D44="known",ISNUMBER(D15)),D15,0)+ROUND(IF(AND(D44="known",D41&lt;&gt;"fixed",ISNUMBER(D16)),D16,0)*IF(D41="fixed",0,IF(ISNUMBER(D49),D49,0)),2),2)</f>
      </c>
    </row>
    <row r="54" spans="1:4" x14ac:dyDescent="0.25">
      <c r="A54" s="12" t="s">
        <v>76</v>
      </c>
      <c r="B54" s="12">
        <f>IF(B8="",FALSE(),IF(ISNUMBER(B8),OR(B8&lt;0,B8&gt;10000000,ROUND(B8,2)&lt;&gt;B8,B8&lt;=0),TRUE()))</f>
      </c>
      <c r="C54" s="12">
        <f>IF(C8="",FALSE(),IF(ISNUMBER(C8),OR(C8&lt;0,C8&gt;10000000,ROUND(C8,2)&lt;&gt;C8,C8&lt;=0),TRUE()))</f>
      </c>
      <c r="D54" s="12">
        <f>IF(D8="",FALSE(),IF(ISNUMBER(D8),OR(D8&lt;0,D8&gt;10000000,ROUND(D8,2)&lt;&gt;D8,D8&lt;=0),TRUE()))</f>
      </c>
    </row>
    <row r="55" spans="1:4" x14ac:dyDescent="0.25">
      <c r="A55" s="12" t="s">
        <v>77</v>
      </c>
      <c r="B55" s="12">
        <f>IF(B9="",FALSE(),IF(ISNUMBER(B9),OR(B9&lt;0,B9&gt;100000,ROUND(B9,2)&lt;&gt;B9,AND(OR(B41="hourly",B41="monthly"),B9&lt;=0)),TRUE()))</f>
      </c>
      <c r="C55" s="12">
        <f>IF(C9="",FALSE(),IF(ISNUMBER(C9),OR(C9&lt;0,C9&gt;100000,ROUND(C9,2)&lt;&gt;C9,AND(OR(C41="hourly",C41="monthly"),C9&lt;=0)),TRUE()))</f>
      </c>
      <c r="D55" s="12">
        <f>IF(D9="",FALSE(),IF(ISNUMBER(D9),OR(D9&lt;0,D9&gt;100000,ROUND(D9,2)&lt;&gt;D9,AND(OR(D41="hourly",D41="monthly"),D9&lt;=0)),TRUE()))</f>
      </c>
    </row>
    <row r="56" spans="1:4" x14ac:dyDescent="0.25">
      <c r="A56" s="12" t="s">
        <v>78</v>
      </c>
      <c r="B56" s="12">
        <f>IF(B11="",AND(OR(B41="hourly",B41="monthly"),B42="known"),IF(ISNUMBER(B11),OR(B11&lt;0,B11&gt;100000,ROUND(B11,2)&lt;&gt;B11,AND(OR(B41="hourly",B41="monthly"),B42="known",B11&lt;=0)),TRUE()))</f>
      </c>
      <c r="C56" s="12">
        <f>IF(C11="",AND(OR(C41="hourly",C41="monthly"),C42="known"),IF(ISNUMBER(C11),OR(C11&lt;0,C11&gt;100000,ROUND(C11,2)&lt;&gt;C11,AND(OR(C41="hourly",C41="monthly"),C42="known",C11&lt;=0)),TRUE()))</f>
      </c>
      <c r="D56" s="12">
        <f>IF(D11="",AND(OR(D41="hourly",D41="monthly"),D42="known"),IF(ISNUMBER(D11),OR(D11&lt;0,D11&gt;100000,ROUND(D11,2)&lt;&gt;D11,AND(OR(D41="hourly",D41="monthly"),D42="known",D11&lt;=0)),TRUE()))</f>
      </c>
    </row>
    <row r="57" spans="1:4" x14ac:dyDescent="0.25">
      <c r="A57" s="12" t="s">
        <v>79</v>
      </c>
      <c r="B57" s="12">
        <f>IF(B13="",B43="known",IF(ISNUMBER(B13),OR(B13&lt;0,B13&gt;10000000,ROUND(B13,2)&lt;&gt;B13,AND(B43="known",B13&lt;=0)),TRUE()))</f>
      </c>
      <c r="C57" s="12">
        <f>IF(C13="",C43="known",IF(ISNUMBER(C13),OR(C13&lt;0,C13&gt;10000000,ROUND(C13,2)&lt;&gt;C13,AND(C43="known",C13&lt;=0)),TRUE()))</f>
      </c>
      <c r="D57" s="12">
        <f>IF(D13="",D43="known",IF(ISNUMBER(D13),OR(D13&lt;0,D13&gt;10000000,ROUND(D13,2)&lt;&gt;D13,AND(D43="known",D13&lt;=0)),TRUE()))</f>
      </c>
    </row>
    <row r="58" spans="1:4" x14ac:dyDescent="0.25">
      <c r="A58" s="12" t="s">
        <v>80</v>
      </c>
      <c r="B58" s="12">
        <f>IF(B15="",B44="known",IF(ISNUMBER(B15),OR(B15&lt;0,B15&gt;10000000,ROUND(B15,2)&lt;&gt;B15),TRUE()))</f>
      </c>
      <c r="C58" s="12">
        <f>IF(C15="",C44="known",IF(ISNUMBER(C15),OR(C15&lt;0,C15&gt;10000000,ROUND(C15,2)&lt;&gt;C15),TRUE()))</f>
      </c>
      <c r="D58" s="12">
        <f>IF(D15="",D44="known",IF(ISNUMBER(D15),OR(D15&lt;0,D15&gt;10000000,ROUND(D15,2)&lt;&gt;D15),TRUE()))</f>
      </c>
    </row>
    <row r="59" spans="1:4" x14ac:dyDescent="0.25">
      <c r="A59" s="12" t="s">
        <v>81</v>
      </c>
      <c r="B59" s="12">
        <f>IF(B16="",AND(B44="known",B41&lt;&gt;"fixed"),IF(ISNUMBER(B16),OR(B16&lt;0,B16&gt;10000000,ROUND(B16,2)&lt;&gt;B16,AND(B41="fixed",B16&lt;&gt;0)),TRUE()))</f>
      </c>
      <c r="C59" s="12">
        <f>IF(C16="",AND(C44="known",C41&lt;&gt;"fixed"),IF(ISNUMBER(C16),OR(C16&lt;0,C16&gt;10000000,ROUND(C16,2)&lt;&gt;C16,AND(C41="fixed",C16&lt;&gt;0)),TRUE()))</f>
      </c>
      <c r="D59" s="12">
        <f>IF(D16="",AND(D44="known",D41&lt;&gt;"fixed"),IF(ISNUMBER(D16),OR(D16&lt;0,D16&gt;10000000,ROUND(D16,2)&lt;&gt;D16,AND(D41="fixed",D16&lt;&gt;0)),TRUE()))</f>
      </c>
    </row>
    <row r="60" spans="1:4" x14ac:dyDescent="0.25">
      <c r="A60" s="12" t="s">
        <v>82</v>
      </c>
      <c r="B60" s="12">
        <f>AND(B44="known",ISNUMBER(B15),ISNUMBER(B16),B15=0,B16=0)</f>
      </c>
      <c r="C60" s="12">
        <f>AND(C44="known",ISNUMBER(C15),ISNUMBER(C16),C15=0,C16=0)</f>
      </c>
      <c r="D60" s="12">
        <f>AND(D44="known",ISNUMBER(D15),ISNUMBER(D16),D15=0,D16=0)</f>
      </c>
    </row>
    <row r="61" spans="1:4" x14ac:dyDescent="0.25">
      <c r="A61" s="12" t="s">
        <v>83</v>
      </c>
      <c r="B61" s="12">
        <f>IF(B17="",FALSE(),IF(ISNUMBER(B17),OR(B17&lt;0,B17&gt;10000000,ROUND(B17,2)&lt;&gt;B17),TRUE()))</f>
      </c>
      <c r="C61" s="12">
        <f>IF(C17="",FALSE(),IF(ISNUMBER(C17),OR(C17&lt;0,C17&gt;10000000,ROUND(C17,2)&lt;&gt;C17),TRUE()))</f>
      </c>
      <c r="D61" s="12">
        <f>IF(D17="",FALSE(),IF(ISNUMBER(D17),OR(D17&lt;0,D17&gt;10000000,ROUND(D17,2)&lt;&gt;D17),TRUE()))</f>
      </c>
    </row>
    <row r="62" spans="1:4" x14ac:dyDescent="0.25">
      <c r="A62" s="12" t="s">
        <v>84</v>
      </c>
      <c r="B62" s="12">
        <f>IF(B18="",FALSE(),IF(ISNUMBER(B18),OR(B18&lt;0,B18&gt;10000000,ROUND(B18,2)&lt;&gt;B18),TRUE()))</f>
      </c>
      <c r="C62" s="12">
        <f>IF(C18="",FALSE(),IF(ISNUMBER(C18),OR(C18&lt;0,C18&gt;10000000,ROUND(C18,2)&lt;&gt;C18),TRUE()))</f>
      </c>
      <c r="D62" s="12">
        <f>IF(D18="",FALSE(),IF(ISNUMBER(D18),OR(D18&lt;0,D18&gt;10000000,ROUND(D18,2)&lt;&gt;D18),TRUE()))</f>
      </c>
    </row>
  </sheetData>
  <sheetProtection sheet="1" formatColumns="0" formatRows="0"/>
  <mergeCells count="4">
    <mergeCell ref="A1:E1"/>
    <mergeCell ref="A2:E2"/>
    <mergeCell ref="A3:E3"/>
    <mergeCell ref="A38:E38"/>
  </mergeCells>
  <conditionalFormatting sqref="B8">
    <cfRule type="expression" dxfId="0" priority="1">
      <formula>$B$54</formula>
    </cfRule>
  </conditionalFormatting>
  <conditionalFormatting sqref="B9">
    <cfRule type="expression" dxfId="1" priority="1">
      <formula>$B$55</formula>
    </cfRule>
  </conditionalFormatting>
  <conditionalFormatting sqref="B11">
    <cfRule type="expression" dxfId="2" priority="1">
      <formula>$B$56</formula>
    </cfRule>
  </conditionalFormatting>
  <conditionalFormatting sqref="B13">
    <cfRule type="expression" dxfId="3" priority="1">
      <formula>$B$57</formula>
    </cfRule>
  </conditionalFormatting>
  <conditionalFormatting sqref="B15">
    <cfRule type="expression" dxfId="4" priority="1">
      <formula>$B$58</formula>
    </cfRule>
  </conditionalFormatting>
  <conditionalFormatting sqref="B16">
    <cfRule type="expression" dxfId="5" priority="1">
      <formula>$B$59</formula>
    </cfRule>
  </conditionalFormatting>
  <conditionalFormatting sqref="B17">
    <cfRule type="expression" dxfId="6" priority="1">
      <formula>$B$61</formula>
    </cfRule>
  </conditionalFormatting>
  <conditionalFormatting sqref="B18">
    <cfRule type="expression" dxfId="7" priority="1">
      <formula>$B$62</formula>
    </cfRule>
  </conditionalFormatting>
  <conditionalFormatting sqref="B14">
    <cfRule type="expression" dxfId="8" priority="1">
      <formula>$B$60</formula>
    </cfRule>
  </conditionalFormatting>
  <conditionalFormatting sqref="C8">
    <cfRule type="expression" dxfId="9" priority="1">
      <formula>$C$54</formula>
    </cfRule>
  </conditionalFormatting>
  <conditionalFormatting sqref="C9">
    <cfRule type="expression" dxfId="10" priority="1">
      <formula>$C$55</formula>
    </cfRule>
  </conditionalFormatting>
  <conditionalFormatting sqref="C11">
    <cfRule type="expression" dxfId="11" priority="1">
      <formula>$C$56</formula>
    </cfRule>
  </conditionalFormatting>
  <conditionalFormatting sqref="C13">
    <cfRule type="expression" dxfId="12" priority="1">
      <formula>$C$57</formula>
    </cfRule>
  </conditionalFormatting>
  <conditionalFormatting sqref="C15">
    <cfRule type="expression" dxfId="13" priority="1">
      <formula>$C$58</formula>
    </cfRule>
  </conditionalFormatting>
  <conditionalFormatting sqref="C16">
    <cfRule type="expression" dxfId="14" priority="1">
      <formula>$C$59</formula>
    </cfRule>
  </conditionalFormatting>
  <conditionalFormatting sqref="C17">
    <cfRule type="expression" dxfId="15" priority="1">
      <formula>$C$61</formula>
    </cfRule>
  </conditionalFormatting>
  <conditionalFormatting sqref="C18">
    <cfRule type="expression" dxfId="16" priority="1">
      <formula>$C$62</formula>
    </cfRule>
  </conditionalFormatting>
  <conditionalFormatting sqref="C14">
    <cfRule type="expression" dxfId="17" priority="1">
      <formula>$C$60</formula>
    </cfRule>
  </conditionalFormatting>
  <conditionalFormatting sqref="D8">
    <cfRule type="expression" dxfId="18" priority="1">
      <formula>$D$54</formula>
    </cfRule>
  </conditionalFormatting>
  <conditionalFormatting sqref="D9">
    <cfRule type="expression" dxfId="19" priority="1">
      <formula>$D$55</formula>
    </cfRule>
  </conditionalFormatting>
  <conditionalFormatting sqref="D11">
    <cfRule type="expression" dxfId="20" priority="1">
      <formula>$D$56</formula>
    </cfRule>
  </conditionalFormatting>
  <conditionalFormatting sqref="D13">
    <cfRule type="expression" dxfId="21" priority="1">
      <formula>$D$57</formula>
    </cfRule>
  </conditionalFormatting>
  <conditionalFormatting sqref="D15">
    <cfRule type="expression" dxfId="22" priority="1">
      <formula>$D$58</formula>
    </cfRule>
  </conditionalFormatting>
  <conditionalFormatting sqref="D16">
    <cfRule type="expression" dxfId="23" priority="1">
      <formula>$D$59</formula>
    </cfRule>
  </conditionalFormatting>
  <conditionalFormatting sqref="D17">
    <cfRule type="expression" dxfId="24" priority="1">
      <formula>$D$61</formula>
    </cfRule>
  </conditionalFormatting>
  <conditionalFormatting sqref="D18">
    <cfRule type="expression" dxfId="25" priority="1">
      <formula>$D$62</formula>
    </cfRule>
  </conditionalFormatting>
  <conditionalFormatting sqref="D14">
    <cfRule type="expression" dxfId="26" priority="1">
      <formula>$D$60</formula>
    </cfRule>
  </conditionalFormatting>
  <dataValidations count="10">
    <dataValidation type="list" allowBlank="1" showErrorMessage="1" errorTitle="Choose from the list" error="Choose one of the listed options." sqref="B10:D10">
      <formula1>"Confirmed none,Known minimum,Not confirmed"</formula1>
    </dataValidation>
    <dataValidation type="decimal" allowBlank="1" showErrorMessage="1" errorTitle="Check this amount" error="Use a nonnegative quantity up to 100,000 with up to two decimal places." sqref="B11:D11">
      <formula1>0</formula1>
      <formula2>100000</formula2>
    </dataValidation>
    <dataValidation type="list" allowBlank="1" showErrorMessage="1" errorTitle="Choose from the list" error="Choose one of the listed options." sqref="B12:D12">
      <formula1>"Confirmed none,Known minimum,Not confirmed"</formula1>
    </dataValidation>
    <dataValidation type="decimal" allowBlank="1" showErrorMessage="1" errorTitle="Check this amount" error="Use a nonnegative U.S. dollar amount up to $10,000,000 with up to two decimal places." sqref="B13:D13">
      <formula1>0</formula1>
      <formula2>10000000</formula2>
    </dataValidation>
    <dataValidation type="list" allowBlank="1" showErrorMessage="1" errorTitle="Choose from the list" error="Choose one of the listed options." sqref="B14:D14">
      <formula1>"Confirmed none,Known amount,Not confirmed"</formula1>
    </dataValidation>
    <dataValidation type="decimal" allowBlank="1" showErrorMessage="1" errorTitle="Check this amount" error="Use a nonnegative U.S. dollar amount up to $10,000,000 with up to two decimal places." sqref="B15:D18">
      <formula1>0</formula1>
      <formula2>10000000</formula2>
    </dataValidation>
    <dataValidation type="list" allowBlank="1" showErrorMessage="1" errorTitle="Choose from the list" error="Choose one of the listed options." sqref="B21:D26">
      <formula1>"Included,Excluded,Not confirmed"</formula1>
    </dataValidation>
    <dataValidation type="list" allowBlank="1" showErrorMessage="1" errorTitle="Choose from the list" error="Choose one of the listed options." sqref="B7:D7">
      <formula1>"Fixed project,Hourly,Monthly,Other"</formula1>
    </dataValidation>
    <dataValidation type="decimal" allowBlank="1" showErrorMessage="1" errorTitle="Check this amount" error="Use a nonnegative U.S. dollar amount up to $10,000,000 with up to two decimal places." sqref="B8:D8">
      <formula1>0</formula1>
      <formula2>10000000</formula2>
    </dataValidation>
    <dataValidation type="decimal" allowBlank="1" showErrorMessage="1" errorTitle="Check this amount" error="Use a nonnegative quantity up to 100,000 with up to two decimal places." sqref="B9:D9">
      <formula1>0</formula1>
      <formula2>100000</formula2>
    </dataValidation>
  </dataValidations>
  <pageMargins left="0.5" right="0.5" top="0.6" bottom="0.6" header="0.3" footer="0.3"/>
  <pageSetup paperSize="1" orientation="landscape" horizontalDpi="4294967295" verticalDpi="4294967295" scale="100" fitToWidth="1" fitToHeight="0"/>
  <headerFooter>
    <oddFooter>Grant Writer Quote Comparison Worksheet · Version 1.0 · 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46"/>
  <sheetFormatPr defaultRowHeight="15" outlineLevelRow="0" outlineLevelCol="0" x14ac:dyDescent="55"/>
  <cols>
    <col min="1" max="1" width="42" customWidth="1"/>
    <col min="2" max="2" width="90" customWidth="1"/>
  </cols>
  <sheetData>
    <row r="1" spans="1:1" x14ac:dyDescent="0.25">
      <c r="A1" s="1" t="s">
        <v>0</v>
      </c>
    </row>
    <row r="3" ht="45" customHeight="1" spans="1:2" x14ac:dyDescent="0.25">
      <c r="A3" s="2" t="s">
        <v>1</v>
      </c>
      <c r="B3" s="2"/>
    </row>
    <row r="5" spans="1:1" x14ac:dyDescent="0.25">
      <c r="A5" s="13" t="s">
        <v>85</v>
      </c>
    </row>
    <row r="7" ht="18" customHeight="1" spans="1:2" x14ac:dyDescent="0.25">
      <c r="A7" s="14" t="s">
        <v>3</v>
      </c>
      <c r="B7" s="14" t="s">
        <v>7</v>
      </c>
    </row>
    <row r="8" ht="30" customHeight="1" spans="1:2" x14ac:dyDescent="0.25">
      <c r="A8" s="14" t="s">
        <v>8</v>
      </c>
      <c r="B8" s="10" t="s">
        <v>9</v>
      </c>
    </row>
    <row r="9" ht="30" customHeight="1" spans="1:2" x14ac:dyDescent="0.25">
      <c r="A9" s="14" t="s">
        <v>10</v>
      </c>
      <c r="B9" s="10" t="s">
        <v>11</v>
      </c>
    </row>
    <row r="10" ht="45" customHeight="1" spans="1:2" x14ac:dyDescent="0.25">
      <c r="A10" s="14" t="s">
        <v>12</v>
      </c>
      <c r="B10" s="10" t="s">
        <v>13</v>
      </c>
    </row>
    <row r="11" ht="45" customHeight="1" spans="1:2" x14ac:dyDescent="0.25">
      <c r="A11" s="14" t="s">
        <v>14</v>
      </c>
      <c r="B11" s="10" t="s">
        <v>15</v>
      </c>
    </row>
    <row r="12" ht="30" customHeight="1" spans="1:2" x14ac:dyDescent="0.25">
      <c r="A12" s="14" t="s">
        <v>16</v>
      </c>
      <c r="B12" s="10" t="s">
        <v>17</v>
      </c>
    </row>
    <row r="13" ht="30" customHeight="1" spans="1:2" x14ac:dyDescent="0.25">
      <c r="A13" s="14" t="s">
        <v>18</v>
      </c>
      <c r="B13" s="10" t="s">
        <v>19</v>
      </c>
    </row>
    <row r="14" ht="30" customHeight="1" spans="1:2" x14ac:dyDescent="0.25">
      <c r="A14" s="14" t="s">
        <v>20</v>
      </c>
      <c r="B14" s="10" t="s">
        <v>21</v>
      </c>
    </row>
    <row r="15" ht="30" customHeight="1" spans="1:2" x14ac:dyDescent="0.25">
      <c r="A15" s="14" t="s">
        <v>22</v>
      </c>
      <c r="B15" s="10" t="s">
        <v>23</v>
      </c>
    </row>
    <row r="16" ht="30" customHeight="1" spans="1:2" x14ac:dyDescent="0.25">
      <c r="A16" s="14" t="s">
        <v>24</v>
      </c>
      <c r="B16" s="10" t="s">
        <v>25</v>
      </c>
    </row>
    <row r="17" ht="60" customHeight="1" spans="1:2" x14ac:dyDescent="0.25">
      <c r="A17" s="14" t="s">
        <v>26</v>
      </c>
      <c r="B17" s="10" t="s">
        <v>27</v>
      </c>
    </row>
    <row r="18" ht="75" customHeight="1" spans="1:2" x14ac:dyDescent="0.25">
      <c r="A18" s="14" t="s">
        <v>28</v>
      </c>
      <c r="B18" s="10" t="s">
        <v>29</v>
      </c>
    </row>
    <row r="19" ht="45" customHeight="1" spans="1:2" x14ac:dyDescent="0.25">
      <c r="A19" s="14" t="s">
        <v>30</v>
      </c>
      <c r="B19" s="10" t="s">
        <v>31</v>
      </c>
    </row>
    <row r="20" ht="60" customHeight="1" spans="1:2" x14ac:dyDescent="0.25">
      <c r="A20" s="14" t="s">
        <v>32</v>
      </c>
      <c r="B20" s="10" t="s">
        <v>33</v>
      </c>
    </row>
    <row r="21" ht="30" customHeight="1" spans="1:2" x14ac:dyDescent="0.25">
      <c r="A21" s="14" t="s">
        <v>34</v>
      </c>
      <c r="B21" s="10" t="s">
        <v>35</v>
      </c>
    </row>
    <row r="22" ht="30" customHeight="1" spans="1:2" x14ac:dyDescent="0.25">
      <c r="A22" s="14" t="s">
        <v>36</v>
      </c>
      <c r="B22" s="10" t="s">
        <v>37</v>
      </c>
    </row>
    <row r="23" ht="45" customHeight="1" spans="1:2" x14ac:dyDescent="0.25">
      <c r="A23" s="14" t="s">
        <v>86</v>
      </c>
      <c r="B23" s="10" t="s">
        <v>39</v>
      </c>
    </row>
    <row r="24" ht="30" customHeight="1" spans="1:2" x14ac:dyDescent="0.25">
      <c r="A24" s="14" t="s">
        <v>45</v>
      </c>
      <c r="B24" s="10" t="s">
        <v>46</v>
      </c>
    </row>
    <row r="26" spans="1:1" x14ac:dyDescent="0.25">
      <c r="A26" s="13" t="s">
        <v>87</v>
      </c>
    </row>
    <row r="28" ht="30" customHeight="1" spans="1:2" x14ac:dyDescent="0.25">
      <c r="A28" s="2" t="s">
        <v>88</v>
      </c>
      <c r="B28" s="2"/>
    </row>
    <row r="30" ht="75" customHeight="1" spans="1:2" x14ac:dyDescent="0.25">
      <c r="A30" s="2" t="s">
        <v>89</v>
      </c>
      <c r="B30" s="2"/>
    </row>
    <row r="32" ht="75" customHeight="1" spans="1:2" x14ac:dyDescent="0.25">
      <c r="A32" s="2" t="s">
        <v>90</v>
      </c>
      <c r="B32" s="2"/>
    </row>
    <row r="34" ht="90" customHeight="1" spans="1:2" x14ac:dyDescent="0.25">
      <c r="A34" s="2" t="s">
        <v>91</v>
      </c>
      <c r="B34" s="2"/>
    </row>
    <row r="36" ht="45" customHeight="1" spans="1:2" x14ac:dyDescent="0.25">
      <c r="A36" s="2" t="s">
        <v>92</v>
      </c>
      <c r="B36" s="2"/>
    </row>
    <row r="38" ht="75" customHeight="1" spans="1:2" x14ac:dyDescent="0.25">
      <c r="A38" s="2" t="s">
        <v>93</v>
      </c>
      <c r="B38" s="2"/>
    </row>
    <row r="40" ht="90" customHeight="1" spans="1:2" x14ac:dyDescent="0.25">
      <c r="A40" s="2" t="s">
        <v>94</v>
      </c>
      <c r="B40" s="2"/>
    </row>
    <row r="42" ht="45" customHeight="1" spans="1:2" x14ac:dyDescent="0.25">
      <c r="A42" s="2" t="s">
        <v>62</v>
      </c>
      <c r="B42" s="2"/>
    </row>
    <row r="44" ht="18" customHeight="1" spans="1:2" x14ac:dyDescent="0.25">
      <c r="A44" s="2" t="s">
        <v>2</v>
      </c>
      <c r="B44" s="2"/>
    </row>
    <row r="46" spans="1:1" x14ac:dyDescent="0.25">
      <c r="A46" t="s">
        <v>95</v>
      </c>
    </row>
  </sheetData>
  <mergeCells count="10">
    <mergeCell ref="A3:B3"/>
    <mergeCell ref="A28:B28"/>
    <mergeCell ref="A30:B30"/>
    <mergeCell ref="A32:B32"/>
    <mergeCell ref="A34:B34"/>
    <mergeCell ref="A36:B36"/>
    <mergeCell ref="A38:B38"/>
    <mergeCell ref="A40:B40"/>
    <mergeCell ref="A42:B42"/>
    <mergeCell ref="A44:B44"/>
  </mergeCells>
  <pageMargins left="0.7" right="0.7" top="0.75" bottom="0.75" header="0.3" footer="0.3"/>
  <pageSetup paperSize="1"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Quote comparison</vt:lpstr>
      <vt:lpstr>How it works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GrantWriterMatch Editorial</dc:creator>
  <dc:title>Grant Writer Quote Comparison Worksheet</dc:title>
  <dc:subject>GrantWriterMatch grant writer hiring kit</dc:subject>
  <dc:description/>
  <cp:keywords/>
  <cp:category/>
  <cp:lastModifiedBy>GrantWriterMatch Editorial</cp:lastModifiedBy>
  <dcterms:created xsi:type="dcterms:W3CDTF">2026-10-02T00:00:00Z</dcterms:created>
  <dcterms:modified xsi:type="dcterms:W3CDTF">2026-10-02T00:00:00Z</dcterms:modified>
</cp:coreProperties>
</file>